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425035a914501e/Escritorio/"/>
    </mc:Choice>
  </mc:AlternateContent>
  <xr:revisionPtr revIDLastSave="0" documentId="8_{E26F5697-D6CB-4C29-9E04-87870F27051C}" xr6:coauthVersionLast="47" xr6:coauthVersionMax="47" xr10:uidLastSave="{00000000-0000-0000-0000-000000000000}"/>
  <bookViews>
    <workbookView xWindow="-108" yWindow="-108" windowWidth="23256" windowHeight="12576" xr2:uid="{26110B24-5F4A-4DCC-8A19-07EACF0AA364}"/>
  </bookViews>
  <sheets>
    <sheet name="Hoja1" sheetId="1" r:id="rId1"/>
  </sheets>
  <definedNames>
    <definedName name="_xlnm.Print_Area" localSheetId="0">Hoja1!$A$3:$F$98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 s="1"/>
  <c r="E44" i="1" l="1"/>
  <c r="C28" i="1" l="1"/>
  <c r="E83" i="1"/>
  <c r="E82" i="1" s="1"/>
  <c r="C82" i="1"/>
  <c r="E77" i="1"/>
  <c r="C49" i="1"/>
  <c r="C61" i="1"/>
  <c r="E43" i="1"/>
  <c r="E38" i="1" s="1"/>
  <c r="E32" i="1"/>
  <c r="E91" i="1"/>
  <c r="E90" i="1"/>
  <c r="E81" i="1"/>
  <c r="E80" i="1"/>
  <c r="E75" i="1"/>
  <c r="E76" i="1"/>
  <c r="E78" i="1"/>
  <c r="E74" i="1"/>
  <c r="E52" i="1"/>
  <c r="E53" i="1"/>
  <c r="E54" i="1"/>
  <c r="E55" i="1"/>
  <c r="E56" i="1"/>
  <c r="E57" i="1"/>
  <c r="E58" i="1"/>
  <c r="E59" i="1"/>
  <c r="E62" i="1"/>
  <c r="E63" i="1"/>
  <c r="E64" i="1"/>
  <c r="E66" i="1"/>
  <c r="E68" i="1"/>
  <c r="E69" i="1"/>
  <c r="E50" i="1"/>
  <c r="E36" i="1"/>
  <c r="E37" i="1"/>
  <c r="E35" i="1"/>
  <c r="E30" i="1"/>
  <c r="E29" i="1"/>
  <c r="E23" i="1"/>
  <c r="E24" i="1"/>
  <c r="E25" i="1"/>
  <c r="E26" i="1"/>
  <c r="E27" i="1"/>
  <c r="E22" i="1"/>
  <c r="E17" i="1"/>
  <c r="E18" i="1"/>
  <c r="E19" i="1"/>
  <c r="E12" i="1"/>
  <c r="E14" i="1"/>
  <c r="E11" i="1"/>
  <c r="E16" i="1"/>
  <c r="C73" i="1"/>
  <c r="C38" i="1"/>
  <c r="C79" i="1"/>
  <c r="C85" i="1"/>
  <c r="C21" i="1"/>
  <c r="C15" i="1"/>
  <c r="C10" i="1"/>
  <c r="C6" i="1"/>
  <c r="C92" i="1" l="1"/>
  <c r="E49" i="1"/>
  <c r="E61" i="1"/>
  <c r="E79" i="1"/>
  <c r="E15" i="1"/>
  <c r="E73" i="1"/>
  <c r="E85" i="1"/>
  <c r="E28" i="1"/>
  <c r="E21" i="1"/>
  <c r="E10" i="1"/>
  <c r="C45" i="1"/>
  <c r="C94" i="1" l="1"/>
  <c r="C98" i="1" s="1"/>
  <c r="E92" i="1"/>
  <c r="E45" i="1"/>
  <c r="E94" i="1" l="1"/>
</calcChain>
</file>

<file path=xl/sharedStrings.xml><?xml version="1.0" encoding="utf-8"?>
<sst xmlns="http://schemas.openxmlformats.org/spreadsheetml/2006/main" count="215" uniqueCount="184">
  <si>
    <t>A</t>
  </si>
  <si>
    <t>A 1</t>
  </si>
  <si>
    <t>A 1.1</t>
  </si>
  <si>
    <t>Estar Recepción</t>
  </si>
  <si>
    <t>A 1.2</t>
  </si>
  <si>
    <t>Hall y Distribución</t>
  </si>
  <si>
    <t>A 1.3</t>
  </si>
  <si>
    <t>Informaciones</t>
  </si>
  <si>
    <t>A 2</t>
  </si>
  <si>
    <t>A 2.1</t>
  </si>
  <si>
    <t>A 2.2</t>
  </si>
  <si>
    <t>A 2.4</t>
  </si>
  <si>
    <t>sala de basura</t>
  </si>
  <si>
    <t>A 3</t>
  </si>
  <si>
    <t>A 3.1</t>
  </si>
  <si>
    <t>Sala de Exposición Permanente</t>
  </si>
  <si>
    <t>A 3.2</t>
  </si>
  <si>
    <t>Sala de Exposición Transitoria</t>
  </si>
  <si>
    <t>A 3.3</t>
  </si>
  <si>
    <t>Sala Audiovisual</t>
  </si>
  <si>
    <t>Bodega Aseo</t>
  </si>
  <si>
    <t>A 3.5</t>
  </si>
  <si>
    <t xml:space="preserve"> -</t>
  </si>
  <si>
    <t>A 4</t>
  </si>
  <si>
    <t>A 4.1</t>
  </si>
  <si>
    <t>A 4.2</t>
  </si>
  <si>
    <t>A 4.3</t>
  </si>
  <si>
    <t>A 4.4</t>
  </si>
  <si>
    <t>A 4.5</t>
  </si>
  <si>
    <t>Sala de Fotografía y Scanner</t>
  </si>
  <si>
    <t>A 4.6</t>
  </si>
  <si>
    <t>A 5</t>
  </si>
  <si>
    <t>A 5.1</t>
  </si>
  <si>
    <t>Auditorio</t>
  </si>
  <si>
    <t>A 5.2</t>
  </si>
  <si>
    <t>Foyer</t>
  </si>
  <si>
    <t>A 5.3</t>
  </si>
  <si>
    <t>Sala Expositor</t>
  </si>
  <si>
    <t>A 5.4</t>
  </si>
  <si>
    <t>Baño Expositor</t>
  </si>
  <si>
    <t>A 5.5</t>
  </si>
  <si>
    <t>A 5.8</t>
  </si>
  <si>
    <t>A 5.9</t>
  </si>
  <si>
    <t>Bodega</t>
  </si>
  <si>
    <t>Taller Sala Didáctica</t>
  </si>
  <si>
    <t>A 6</t>
  </si>
  <si>
    <t>B</t>
  </si>
  <si>
    <t>B 1</t>
  </si>
  <si>
    <t>B 1.1</t>
  </si>
  <si>
    <t>Oficina Director</t>
  </si>
  <si>
    <t>B 1.3</t>
  </si>
  <si>
    <t>Baño Director</t>
  </si>
  <si>
    <t>B 1.4</t>
  </si>
  <si>
    <t>Secretaria con Espera</t>
  </si>
  <si>
    <t>B 1.5</t>
  </si>
  <si>
    <t xml:space="preserve">Oficina Coordinador </t>
  </si>
  <si>
    <t>B 1.6</t>
  </si>
  <si>
    <t>Oficina Administracion y Finanzas</t>
  </si>
  <si>
    <t>B 1.7</t>
  </si>
  <si>
    <t>B 1.10</t>
  </si>
  <si>
    <t>Bibliotecólogo</t>
  </si>
  <si>
    <t>Sala de Reuniones</t>
  </si>
  <si>
    <t>Kitchenette Oficinas</t>
  </si>
  <si>
    <t>Archivo Administrativo</t>
  </si>
  <si>
    <t>Sala Auxiliares</t>
  </si>
  <si>
    <t>Sala Tecno Vigilancia</t>
  </si>
  <si>
    <t>Kitchenette Vigilancia</t>
  </si>
  <si>
    <t>Sala de Servidores</t>
  </si>
  <si>
    <t>Bodega Oficina</t>
  </si>
  <si>
    <t xml:space="preserve">SSHH Personal Hombres con Ducha y Vestidor </t>
  </si>
  <si>
    <t xml:space="preserve">SSHH Personal Mujeres con Ducha y Vestidor </t>
  </si>
  <si>
    <t xml:space="preserve">SSHH Personal Accesible, con Ducha y Vestidor </t>
  </si>
  <si>
    <t>B 2</t>
  </si>
  <si>
    <t>B 2.1</t>
  </si>
  <si>
    <t>B 2.4</t>
  </si>
  <si>
    <t>Laboratorio Paleontología</t>
  </si>
  <si>
    <t>B 2.5</t>
  </si>
  <si>
    <t>Laboratorio Historia</t>
  </si>
  <si>
    <t>B 2.6</t>
  </si>
  <si>
    <t>B 2.7</t>
  </si>
  <si>
    <t>Deposito de Colección</t>
  </si>
  <si>
    <t>Deposito de Colecciones Transitorias</t>
  </si>
  <si>
    <t>Sala de Caldera</t>
  </si>
  <si>
    <t>Sala de Bombas y Estanques</t>
  </si>
  <si>
    <t>Sala de Equipos Electrógenos</t>
  </si>
  <si>
    <t>Sala de Basura</t>
  </si>
  <si>
    <t>Pañol de Mantenimiento</t>
  </si>
  <si>
    <t>Bodega Mantenimiento</t>
  </si>
  <si>
    <t>B 3.1</t>
  </si>
  <si>
    <t>B 3.2</t>
  </si>
  <si>
    <t>B 4</t>
  </si>
  <si>
    <t>B 5</t>
  </si>
  <si>
    <t>B 5.1</t>
  </si>
  <si>
    <t>B 5.2</t>
  </si>
  <si>
    <t>ZONA DE ACCESO RESTRINGIDO</t>
  </si>
  <si>
    <t>ÁREA ADMINISTRACIÓN</t>
  </si>
  <si>
    <t>ÁREA LABORATORIOS DE CONSERVACIÓN DE COLECCIÓN Y TALLERES DE TRABAJO</t>
  </si>
  <si>
    <t>ÁREA DEPÓSITOS DE COLECCIÓN</t>
  </si>
  <si>
    <t>ÁREA INSTALACIONES Y SERVICIOS</t>
  </si>
  <si>
    <t>A 6.1</t>
  </si>
  <si>
    <t>A 6.2</t>
  </si>
  <si>
    <t>A 6.3</t>
  </si>
  <si>
    <t>ÁREA EXTENSIÓN</t>
  </si>
  <si>
    <t>ÁREA COMERCIAL</t>
  </si>
  <si>
    <t>ÁREA ACCESO</t>
  </si>
  <si>
    <t>ÁREA DE EXPOSICIÓN</t>
  </si>
  <si>
    <t>A 6.4</t>
  </si>
  <si>
    <t>ÁREA SERVICIOS VISITANTES</t>
  </si>
  <si>
    <t>Distribuidor Interno</t>
  </si>
  <si>
    <t>SUBTOTAL A - ZONA DE ACCESO AL PÚBLICO</t>
  </si>
  <si>
    <t>ZONA DE ACCESO AL PÚBLICO</t>
  </si>
  <si>
    <t>SUBTOTAL B - ZONA DE ACCESO RESTRINGIDO</t>
  </si>
  <si>
    <t>SUBTOTAL A+B | ZONA DE ACCESO AL PUBLICO + ZONA DE ACCESO RESTRINGIDO</t>
  </si>
  <si>
    <t>INCREMENTO POR CIRCULACIONES Y SUPERFICIE DE MUROS 30%</t>
  </si>
  <si>
    <t>TOTAL SUPERFICIE</t>
  </si>
  <si>
    <t>ITEM</t>
  </si>
  <si>
    <t>RECINTO</t>
  </si>
  <si>
    <t>INDICE CARGA DE OCUPACIÓN</t>
  </si>
  <si>
    <t>NÚMERO DE PERSONAS</t>
  </si>
  <si>
    <t>NO SE ASIMILA</t>
  </si>
  <si>
    <t>Taller Sala Multiuso</t>
  </si>
  <si>
    <t>CARGA DE OCUPACIÓN ZONA A</t>
  </si>
  <si>
    <t>CARGA DE OCUPACIÓN ZONA B</t>
  </si>
  <si>
    <t>ÁREA CENTRO DE DOCUMENTACION</t>
  </si>
  <si>
    <t>Sala de Lectura y Consulta</t>
  </si>
  <si>
    <t>Biblioteca Publica</t>
  </si>
  <si>
    <t>Deposito</t>
  </si>
  <si>
    <t>Sala de Control y Equipos</t>
  </si>
  <si>
    <t>Escenario</t>
  </si>
  <si>
    <t>A 6.5</t>
  </si>
  <si>
    <t>A 6.6</t>
  </si>
  <si>
    <t>Bodega de Aseo</t>
  </si>
  <si>
    <t>SSHH Hombres</t>
  </si>
  <si>
    <t>SSHH Mujeres</t>
  </si>
  <si>
    <t>SSHH Accesible</t>
  </si>
  <si>
    <t>ÁREA Lockers Visitantes</t>
  </si>
  <si>
    <t>ÁREA SERVICIOS FUNCIONARIOS</t>
  </si>
  <si>
    <t>Casino Funcionarios</t>
  </si>
  <si>
    <t>Sector Lockers Funcionarios</t>
  </si>
  <si>
    <t>Laboratorio Arqueología, Antropología y Etnología</t>
  </si>
  <si>
    <t>ÁREA CUARENTENA</t>
  </si>
  <si>
    <t>Sala de Cuarentena</t>
  </si>
  <si>
    <t>Carga y Descarga</t>
  </si>
  <si>
    <t>Oficinas Comunicaciones y Extensión, Encargado de Colecciones, Educación e Investigación e Innovación Tecnológica</t>
  </si>
  <si>
    <t>Bodega Museografía</t>
  </si>
  <si>
    <t>Mesón Consulta</t>
  </si>
  <si>
    <t>Organización y Descripción</t>
  </si>
  <si>
    <t>Enfermería</t>
  </si>
  <si>
    <t>TOTAL CARGA DE
OCUPACIÓN A+B</t>
  </si>
  <si>
    <t>A 2.3</t>
  </si>
  <si>
    <t>A 3.4</t>
  </si>
  <si>
    <t>A 5.6</t>
  </si>
  <si>
    <t>A 5.7</t>
  </si>
  <si>
    <t>B 1.2</t>
  </si>
  <si>
    <t>B 1.8</t>
  </si>
  <si>
    <t>B 1.9</t>
  </si>
  <si>
    <t>B 1.11</t>
  </si>
  <si>
    <t>B 2.2</t>
  </si>
  <si>
    <t>B 2.3</t>
  </si>
  <si>
    <t>B 2.8</t>
  </si>
  <si>
    <t>B 2.9</t>
  </si>
  <si>
    <t>B 2.10</t>
  </si>
  <si>
    <t>B 2.11</t>
  </si>
  <si>
    <t>B 3</t>
  </si>
  <si>
    <t>B 3.3</t>
  </si>
  <si>
    <t>B 3.4</t>
  </si>
  <si>
    <t>B 3.5</t>
  </si>
  <si>
    <t>B 4.1</t>
  </si>
  <si>
    <t>B 4.2</t>
  </si>
  <si>
    <t>B 6</t>
  </si>
  <si>
    <t>B 6.1</t>
  </si>
  <si>
    <t>B 6.2</t>
  </si>
  <si>
    <t>B 6.3</t>
  </si>
  <si>
    <t>B 6.4</t>
  </si>
  <si>
    <t>B 6.5</t>
  </si>
  <si>
    <t>B 6.6</t>
  </si>
  <si>
    <t>Tienda</t>
  </si>
  <si>
    <t>Cocina Cafetería</t>
  </si>
  <si>
    <t>Cafetería</t>
  </si>
  <si>
    <t xml:space="preserve">Taller de Embalaje, Montaje, Conservación y Catalogalización y Descripción  </t>
  </si>
  <si>
    <t>Según Ordenanza del PRC y de acuerdo a superficie proyectada, son requeridos 
95 estacionamientos
(1 cada 60 m2 construidos)</t>
  </si>
  <si>
    <t>PROGRAMA APROBADO m2</t>
  </si>
  <si>
    <t>PROGRAMA PROPUESTO m2</t>
  </si>
  <si>
    <t>PROGRAMA ARQUITECTÓNICO PROYECTO            
"CONSTRUCCIÓN MUSEO REGIONAL DE ÑUBLE"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</si>
</sst>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80FD-6662-4993-B978-5C6E83F686B0}">
  <dimension ref="A2:F99"/>
  <sheetViews>
    <sheetView tabSelected="1" topLeftCell="A78" zoomScale="70" zoomScaleNormal="70" zoomScaleSheetLayoutView="70" workbookViewId="0">
      <selection activeCell="A2" sqref="A2:F98"/>
    </sheetView>
  </sheetViews>
  <sheetFormatPr baseColWidth="10" defaultColWidth="11.5546875" defaultRowHeight="14.4" x14ac:dyDescent="0.3"/>
  <cols>
    <col min="1" max="1" width="7.109375" style="2" customWidth="1"/>
    <col min="2" max="2" width="45.6640625" style="2" customWidth="1"/>
    <col min="3" max="3" width="16.44140625" style="32" customWidth="1"/>
    <col min="4" max="4" width="27.44140625" style="32" hidden="1" customWidth="1"/>
    <col min="5" max="5" width="12.6640625" style="32" hidden="1" customWidth="1"/>
    <col min="6" max="6" width="22.5546875" style="33" customWidth="1"/>
    <col min="7" max="16384" width="11.5546875" style="2"/>
  </cols>
  <sheetData>
    <row r="2" spans="1:6" x14ac:dyDescent="0.3">
      <c r="A2" s="48" t="s">
        <v>183</v>
      </c>
      <c r="B2" s="49"/>
      <c r="C2" s="49"/>
      <c r="D2" s="49"/>
      <c r="E2" s="49"/>
      <c r="F2" s="49"/>
    </row>
    <row r="3" spans="1:6" ht="48" customHeight="1" x14ac:dyDescent="0.3">
      <c r="A3" s="49"/>
      <c r="B3" s="49"/>
      <c r="C3" s="49"/>
      <c r="D3" s="49"/>
      <c r="E3" s="49"/>
      <c r="F3" s="49"/>
    </row>
    <row r="4" spans="1:6" ht="24" customHeight="1" x14ac:dyDescent="0.3">
      <c r="A4" s="3" t="s">
        <v>0</v>
      </c>
      <c r="B4" s="10" t="s">
        <v>110</v>
      </c>
      <c r="C4" s="23"/>
      <c r="D4" s="23"/>
      <c r="E4" s="23"/>
      <c r="F4" s="24"/>
    </row>
    <row r="5" spans="1:6" ht="32.4" customHeight="1" x14ac:dyDescent="0.3">
      <c r="A5" s="50" t="s">
        <v>115</v>
      </c>
      <c r="B5" s="50" t="s">
        <v>116</v>
      </c>
      <c r="C5" s="50" t="s">
        <v>181</v>
      </c>
      <c r="D5" s="50" t="s">
        <v>117</v>
      </c>
      <c r="E5" s="50" t="s">
        <v>118</v>
      </c>
      <c r="F5" s="50" t="s">
        <v>182</v>
      </c>
    </row>
    <row r="6" spans="1:6" ht="24" customHeight="1" x14ac:dyDescent="0.3">
      <c r="A6" s="51" t="s">
        <v>1</v>
      </c>
      <c r="B6" s="51" t="s">
        <v>104</v>
      </c>
      <c r="C6" s="52">
        <f>SUM(C7:C9)</f>
        <v>150</v>
      </c>
      <c r="D6" s="53"/>
      <c r="E6" s="54">
        <f>SUM(E7:E9)</f>
        <v>56.25</v>
      </c>
      <c r="F6" s="55"/>
    </row>
    <row r="7" spans="1:6" ht="24" customHeight="1" x14ac:dyDescent="0.3">
      <c r="A7" s="69" t="s">
        <v>2</v>
      </c>
      <c r="B7" s="4" t="s">
        <v>3</v>
      </c>
      <c r="C7" s="25">
        <v>45</v>
      </c>
      <c r="D7" s="25">
        <v>0.8</v>
      </c>
      <c r="E7" s="26">
        <f>C7/D7</f>
        <v>56.25</v>
      </c>
      <c r="F7" s="27"/>
    </row>
    <row r="8" spans="1:6" ht="24" customHeight="1" x14ac:dyDescent="0.3">
      <c r="A8" s="69" t="s">
        <v>4</v>
      </c>
      <c r="B8" s="4" t="s">
        <v>5</v>
      </c>
      <c r="C8" s="25">
        <v>80</v>
      </c>
      <c r="D8" s="25" t="s">
        <v>119</v>
      </c>
      <c r="E8" s="25">
        <v>0</v>
      </c>
      <c r="F8" s="27"/>
    </row>
    <row r="9" spans="1:6" ht="24" customHeight="1" x14ac:dyDescent="0.3">
      <c r="A9" s="69" t="s">
        <v>6</v>
      </c>
      <c r="B9" s="4" t="s">
        <v>7</v>
      </c>
      <c r="C9" s="25">
        <v>25</v>
      </c>
      <c r="D9" s="25" t="s">
        <v>119</v>
      </c>
      <c r="E9" s="25">
        <v>0</v>
      </c>
      <c r="F9" s="27"/>
    </row>
    <row r="10" spans="1:6" ht="24" customHeight="1" x14ac:dyDescent="0.3">
      <c r="A10" s="51" t="s">
        <v>8</v>
      </c>
      <c r="B10" s="51" t="s">
        <v>103</v>
      </c>
      <c r="C10" s="52">
        <f>SUM(C11:C14)</f>
        <v>81</v>
      </c>
      <c r="D10" s="56"/>
      <c r="E10" s="57">
        <f>SUM(E11:E14)</f>
        <v>49.133333333333333</v>
      </c>
      <c r="F10" s="58"/>
    </row>
    <row r="11" spans="1:6" ht="24" customHeight="1" x14ac:dyDescent="0.3">
      <c r="A11" s="69" t="s">
        <v>9</v>
      </c>
      <c r="B11" s="4" t="s">
        <v>178</v>
      </c>
      <c r="C11" s="25">
        <v>40</v>
      </c>
      <c r="D11" s="25">
        <v>1</v>
      </c>
      <c r="E11" s="26">
        <f>C11/D11</f>
        <v>40</v>
      </c>
      <c r="F11" s="27"/>
    </row>
    <row r="12" spans="1:6" ht="24" customHeight="1" x14ac:dyDescent="0.3">
      <c r="A12" s="69" t="s">
        <v>10</v>
      </c>
      <c r="B12" s="4" t="s">
        <v>177</v>
      </c>
      <c r="C12" s="25">
        <v>12</v>
      </c>
      <c r="D12" s="25">
        <v>15</v>
      </c>
      <c r="E12" s="26">
        <f t="shared" ref="E12:E14" si="0">C12/D12</f>
        <v>0.8</v>
      </c>
      <c r="F12" s="27"/>
    </row>
    <row r="13" spans="1:6" ht="24" customHeight="1" x14ac:dyDescent="0.3">
      <c r="A13" s="69" t="s">
        <v>149</v>
      </c>
      <c r="B13" s="4" t="s">
        <v>12</v>
      </c>
      <c r="C13" s="25">
        <v>4</v>
      </c>
      <c r="D13" s="25" t="s">
        <v>119</v>
      </c>
      <c r="E13" s="26">
        <v>0</v>
      </c>
      <c r="F13" s="28"/>
    </row>
    <row r="14" spans="1:6" ht="24" customHeight="1" x14ac:dyDescent="0.3">
      <c r="A14" s="69" t="s">
        <v>11</v>
      </c>
      <c r="B14" s="4" t="s">
        <v>176</v>
      </c>
      <c r="C14" s="25">
        <v>25</v>
      </c>
      <c r="D14" s="25">
        <v>3</v>
      </c>
      <c r="E14" s="26">
        <f t="shared" si="0"/>
        <v>8.3333333333333339</v>
      </c>
      <c r="F14" s="28"/>
    </row>
    <row r="15" spans="1:6" ht="24" customHeight="1" x14ac:dyDescent="0.3">
      <c r="A15" s="51" t="s">
        <v>13</v>
      </c>
      <c r="B15" s="51" t="s">
        <v>105</v>
      </c>
      <c r="C15" s="52">
        <f>SUM(C16:C19)</f>
        <v>1765</v>
      </c>
      <c r="D15" s="56"/>
      <c r="E15" s="57">
        <f>SUM(E16:E20)</f>
        <v>583.70833333333326</v>
      </c>
      <c r="F15" s="59"/>
    </row>
    <row r="16" spans="1:6" ht="24" customHeight="1" x14ac:dyDescent="0.3">
      <c r="A16" s="69" t="s">
        <v>14</v>
      </c>
      <c r="B16" s="4" t="s">
        <v>15</v>
      </c>
      <c r="C16" s="25">
        <v>1450</v>
      </c>
      <c r="D16" s="25">
        <v>3</v>
      </c>
      <c r="E16" s="26">
        <f>C16/D16</f>
        <v>483.33333333333331</v>
      </c>
      <c r="F16" s="28"/>
    </row>
    <row r="17" spans="1:6" ht="24" customHeight="1" x14ac:dyDescent="0.3">
      <c r="A17" s="69" t="s">
        <v>16</v>
      </c>
      <c r="B17" s="4" t="s">
        <v>17</v>
      </c>
      <c r="C17" s="25">
        <v>250</v>
      </c>
      <c r="D17" s="25">
        <v>3</v>
      </c>
      <c r="E17" s="26">
        <f t="shared" ref="E17:E19" si="1">C17/D17</f>
        <v>83.333333333333329</v>
      </c>
      <c r="F17" s="28"/>
    </row>
    <row r="18" spans="1:6" ht="24" customHeight="1" x14ac:dyDescent="0.3">
      <c r="A18" s="69" t="s">
        <v>18</v>
      </c>
      <c r="B18" s="4" t="s">
        <v>19</v>
      </c>
      <c r="C18" s="25">
        <v>50</v>
      </c>
      <c r="D18" s="25">
        <v>3</v>
      </c>
      <c r="E18" s="26">
        <f t="shared" si="1"/>
        <v>16.666666666666668</v>
      </c>
      <c r="F18" s="28"/>
    </row>
    <row r="19" spans="1:6" ht="24" customHeight="1" x14ac:dyDescent="0.3">
      <c r="A19" s="69" t="s">
        <v>150</v>
      </c>
      <c r="B19" s="4" t="s">
        <v>144</v>
      </c>
      <c r="C19" s="25">
        <v>15</v>
      </c>
      <c r="D19" s="25">
        <v>40</v>
      </c>
      <c r="E19" s="26">
        <f t="shared" si="1"/>
        <v>0.375</v>
      </c>
      <c r="F19" s="28"/>
    </row>
    <row r="20" spans="1:6" ht="24" customHeight="1" x14ac:dyDescent="0.3">
      <c r="A20" s="69" t="s">
        <v>21</v>
      </c>
      <c r="B20" s="4" t="s">
        <v>108</v>
      </c>
      <c r="C20" s="25" t="s">
        <v>22</v>
      </c>
      <c r="D20" s="25" t="s">
        <v>119</v>
      </c>
      <c r="E20" s="26">
        <v>0</v>
      </c>
      <c r="F20" s="28"/>
    </row>
    <row r="21" spans="1:6" ht="24" customHeight="1" x14ac:dyDescent="0.3">
      <c r="A21" s="51" t="s">
        <v>23</v>
      </c>
      <c r="B21" s="51" t="s">
        <v>123</v>
      </c>
      <c r="C21" s="52">
        <f>SUM(C22:C27)</f>
        <v>149</v>
      </c>
      <c r="D21" s="56"/>
      <c r="E21" s="57">
        <f>SUM(E22:E27)</f>
        <v>14.428571428571429</v>
      </c>
      <c r="F21" s="59"/>
    </row>
    <row r="22" spans="1:6" ht="24" customHeight="1" x14ac:dyDescent="0.3">
      <c r="A22" s="69" t="s">
        <v>24</v>
      </c>
      <c r="B22" s="4" t="s">
        <v>125</v>
      </c>
      <c r="C22" s="25">
        <v>20</v>
      </c>
      <c r="D22" s="25">
        <v>5</v>
      </c>
      <c r="E22" s="26">
        <f>C22/D22</f>
        <v>4</v>
      </c>
      <c r="F22" s="28"/>
    </row>
    <row r="23" spans="1:6" ht="24" customHeight="1" x14ac:dyDescent="0.3">
      <c r="A23" s="69" t="s">
        <v>25</v>
      </c>
      <c r="B23" s="4" t="s">
        <v>124</v>
      </c>
      <c r="C23" s="25">
        <v>20</v>
      </c>
      <c r="D23" s="25">
        <v>5</v>
      </c>
      <c r="E23" s="26">
        <f t="shared" ref="E23:E27" si="2">C23/D23</f>
        <v>4</v>
      </c>
      <c r="F23" s="28"/>
    </row>
    <row r="24" spans="1:6" ht="24" customHeight="1" x14ac:dyDescent="0.3">
      <c r="A24" s="69" t="s">
        <v>26</v>
      </c>
      <c r="B24" s="4" t="s">
        <v>145</v>
      </c>
      <c r="C24" s="25">
        <v>5</v>
      </c>
      <c r="D24" s="25">
        <v>5</v>
      </c>
      <c r="E24" s="26">
        <f t="shared" si="2"/>
        <v>1</v>
      </c>
      <c r="F24" s="28"/>
    </row>
    <row r="25" spans="1:6" ht="24" customHeight="1" x14ac:dyDescent="0.3">
      <c r="A25" s="69" t="s">
        <v>27</v>
      </c>
      <c r="B25" s="4" t="s">
        <v>126</v>
      </c>
      <c r="C25" s="25">
        <v>80</v>
      </c>
      <c r="D25" s="25">
        <v>40</v>
      </c>
      <c r="E25" s="26">
        <f t="shared" si="2"/>
        <v>2</v>
      </c>
      <c r="F25" s="44"/>
    </row>
    <row r="26" spans="1:6" ht="24" customHeight="1" x14ac:dyDescent="0.3">
      <c r="A26" s="69" t="s">
        <v>28</v>
      </c>
      <c r="B26" s="4" t="s">
        <v>60</v>
      </c>
      <c r="C26" s="25">
        <v>9</v>
      </c>
      <c r="D26" s="25">
        <v>7</v>
      </c>
      <c r="E26" s="26">
        <f t="shared" si="2"/>
        <v>1.2857142857142858</v>
      </c>
      <c r="F26" s="29"/>
    </row>
    <row r="27" spans="1:6" ht="24" customHeight="1" x14ac:dyDescent="0.3">
      <c r="A27" s="69" t="s">
        <v>30</v>
      </c>
      <c r="B27" s="4" t="s">
        <v>146</v>
      </c>
      <c r="C27" s="25">
        <v>15</v>
      </c>
      <c r="D27" s="25">
        <v>7</v>
      </c>
      <c r="E27" s="26">
        <f t="shared" si="2"/>
        <v>2.1428571428571428</v>
      </c>
      <c r="F27" s="28"/>
    </row>
    <row r="28" spans="1:6" ht="24" customHeight="1" x14ac:dyDescent="0.3">
      <c r="A28" s="51" t="s">
        <v>31</v>
      </c>
      <c r="B28" s="51" t="s">
        <v>102</v>
      </c>
      <c r="C28" s="52">
        <f>SUM(C29:C37)</f>
        <v>385</v>
      </c>
      <c r="D28" s="56"/>
      <c r="E28" s="57">
        <f>SUM(E29:E37)</f>
        <v>455.23214285714283</v>
      </c>
      <c r="F28" s="59"/>
    </row>
    <row r="29" spans="1:6" ht="24" customHeight="1" x14ac:dyDescent="0.3">
      <c r="A29" s="69" t="s">
        <v>32</v>
      </c>
      <c r="B29" s="4" t="s">
        <v>33</v>
      </c>
      <c r="C29" s="25">
        <v>150</v>
      </c>
      <c r="D29" s="25">
        <v>0.5</v>
      </c>
      <c r="E29" s="26">
        <f>C29/D29</f>
        <v>300</v>
      </c>
      <c r="F29" s="28"/>
    </row>
    <row r="30" spans="1:6" ht="24" customHeight="1" x14ac:dyDescent="0.3">
      <c r="A30" s="69" t="s">
        <v>34</v>
      </c>
      <c r="B30" s="4" t="s">
        <v>35</v>
      </c>
      <c r="C30" s="25">
        <v>50</v>
      </c>
      <c r="D30" s="25">
        <v>0.5</v>
      </c>
      <c r="E30" s="26">
        <f t="shared" ref="E30" si="3">C30/D30</f>
        <v>100</v>
      </c>
      <c r="F30" s="28"/>
    </row>
    <row r="31" spans="1:6" ht="24" customHeight="1" x14ac:dyDescent="0.3">
      <c r="A31" s="69" t="s">
        <v>36</v>
      </c>
      <c r="B31" s="4" t="s">
        <v>128</v>
      </c>
      <c r="C31" s="25">
        <v>40</v>
      </c>
      <c r="D31" s="25" t="s">
        <v>119</v>
      </c>
      <c r="E31" s="26">
        <v>0</v>
      </c>
      <c r="F31" s="28"/>
    </row>
    <row r="32" spans="1:6" ht="24" customHeight="1" x14ac:dyDescent="0.3">
      <c r="A32" s="69" t="s">
        <v>38</v>
      </c>
      <c r="B32" s="4" t="s">
        <v>37</v>
      </c>
      <c r="C32" s="25">
        <v>6</v>
      </c>
      <c r="D32" s="25">
        <v>7</v>
      </c>
      <c r="E32" s="26">
        <f t="shared" ref="E32" si="4">C32/D32</f>
        <v>0.8571428571428571</v>
      </c>
      <c r="F32" s="28"/>
    </row>
    <row r="33" spans="1:6" ht="24" customHeight="1" x14ac:dyDescent="0.3">
      <c r="A33" s="69" t="s">
        <v>40</v>
      </c>
      <c r="B33" s="4" t="s">
        <v>39</v>
      </c>
      <c r="C33" s="25">
        <v>2</v>
      </c>
      <c r="D33" s="25" t="s">
        <v>119</v>
      </c>
      <c r="E33" s="26">
        <v>0</v>
      </c>
      <c r="F33" s="28"/>
    </row>
    <row r="34" spans="1:6" ht="24" customHeight="1" x14ac:dyDescent="0.3">
      <c r="A34" s="69" t="s">
        <v>151</v>
      </c>
      <c r="B34" s="4" t="s">
        <v>127</v>
      </c>
      <c r="C34" s="25">
        <v>12</v>
      </c>
      <c r="D34" s="25" t="s">
        <v>119</v>
      </c>
      <c r="E34" s="26">
        <v>0</v>
      </c>
      <c r="F34" s="28"/>
    </row>
    <row r="35" spans="1:6" ht="24" customHeight="1" x14ac:dyDescent="0.3">
      <c r="A35" s="69" t="s">
        <v>152</v>
      </c>
      <c r="B35" s="4" t="s">
        <v>43</v>
      </c>
      <c r="C35" s="25">
        <v>15</v>
      </c>
      <c r="D35" s="25">
        <v>40</v>
      </c>
      <c r="E35" s="26">
        <f>C35/D35</f>
        <v>0.375</v>
      </c>
      <c r="F35" s="28"/>
    </row>
    <row r="36" spans="1:6" ht="24" customHeight="1" x14ac:dyDescent="0.3">
      <c r="A36" s="69" t="s">
        <v>41</v>
      </c>
      <c r="B36" s="4" t="s">
        <v>120</v>
      </c>
      <c r="C36" s="25">
        <v>40</v>
      </c>
      <c r="D36" s="25">
        <v>1</v>
      </c>
      <c r="E36" s="26">
        <f t="shared" ref="E36:E37" si="5">C36/D36</f>
        <v>40</v>
      </c>
      <c r="F36" s="13"/>
    </row>
    <row r="37" spans="1:6" ht="24" customHeight="1" x14ac:dyDescent="0.3">
      <c r="A37" s="69" t="s">
        <v>42</v>
      </c>
      <c r="B37" s="4" t="s">
        <v>44</v>
      </c>
      <c r="C37" s="25">
        <v>70</v>
      </c>
      <c r="D37" s="25">
        <v>5</v>
      </c>
      <c r="E37" s="26">
        <f t="shared" si="5"/>
        <v>14</v>
      </c>
      <c r="F37" s="13"/>
    </row>
    <row r="38" spans="1:6" ht="24" customHeight="1" x14ac:dyDescent="0.3">
      <c r="A38" s="51" t="s">
        <v>45</v>
      </c>
      <c r="B38" s="51" t="s">
        <v>107</v>
      </c>
      <c r="C38" s="52">
        <f>SUM(C39:C44)</f>
        <v>55</v>
      </c>
      <c r="D38" s="56"/>
      <c r="E38" s="57">
        <f>SUM(E39:E44)</f>
        <v>2.625</v>
      </c>
      <c r="F38" s="59"/>
    </row>
    <row r="39" spans="1:6" ht="24" customHeight="1" x14ac:dyDescent="0.3">
      <c r="A39" s="69" t="s">
        <v>99</v>
      </c>
      <c r="B39" s="4" t="s">
        <v>132</v>
      </c>
      <c r="C39" s="25">
        <v>7</v>
      </c>
      <c r="D39" s="25" t="s">
        <v>119</v>
      </c>
      <c r="E39" s="25">
        <v>0</v>
      </c>
      <c r="F39" s="11"/>
    </row>
    <row r="40" spans="1:6" ht="24" customHeight="1" x14ac:dyDescent="0.3">
      <c r="A40" s="69" t="s">
        <v>100</v>
      </c>
      <c r="B40" s="4" t="s">
        <v>133</v>
      </c>
      <c r="C40" s="25">
        <v>12.5</v>
      </c>
      <c r="D40" s="25" t="s">
        <v>119</v>
      </c>
      <c r="E40" s="25">
        <v>0</v>
      </c>
      <c r="F40" s="11"/>
    </row>
    <row r="41" spans="1:6" ht="24" customHeight="1" x14ac:dyDescent="0.3">
      <c r="A41" s="69" t="s">
        <v>101</v>
      </c>
      <c r="B41" s="4" t="s">
        <v>134</v>
      </c>
      <c r="C41" s="25">
        <v>3.5</v>
      </c>
      <c r="D41" s="25" t="s">
        <v>119</v>
      </c>
      <c r="E41" s="25">
        <v>0</v>
      </c>
      <c r="F41" s="11"/>
    </row>
    <row r="42" spans="1:6" ht="24" customHeight="1" x14ac:dyDescent="0.3">
      <c r="A42" s="69" t="s">
        <v>106</v>
      </c>
      <c r="B42" s="4" t="s">
        <v>135</v>
      </c>
      <c r="C42" s="25">
        <v>12</v>
      </c>
      <c r="D42" s="25" t="s">
        <v>119</v>
      </c>
      <c r="E42" s="25">
        <v>0</v>
      </c>
      <c r="F42" s="27"/>
    </row>
    <row r="43" spans="1:6" ht="24" customHeight="1" x14ac:dyDescent="0.3">
      <c r="A43" s="69" t="s">
        <v>129</v>
      </c>
      <c r="B43" s="4" t="s">
        <v>147</v>
      </c>
      <c r="C43" s="25">
        <v>15</v>
      </c>
      <c r="D43" s="25">
        <v>6</v>
      </c>
      <c r="E43" s="26">
        <f t="shared" ref="E43:E44" si="6">C43/D43</f>
        <v>2.5</v>
      </c>
      <c r="F43" s="28"/>
    </row>
    <row r="44" spans="1:6" ht="24" customHeight="1" x14ac:dyDescent="0.3">
      <c r="A44" s="69" t="s">
        <v>130</v>
      </c>
      <c r="B44" s="4" t="s">
        <v>131</v>
      </c>
      <c r="C44" s="25">
        <v>5</v>
      </c>
      <c r="D44" s="25">
        <v>40</v>
      </c>
      <c r="E44" s="26">
        <f t="shared" si="6"/>
        <v>0.125</v>
      </c>
      <c r="F44" s="27"/>
    </row>
    <row r="45" spans="1:6" ht="24" customHeight="1" x14ac:dyDescent="0.3">
      <c r="A45" s="16" t="s">
        <v>109</v>
      </c>
      <c r="B45" s="16"/>
      <c r="C45" s="15">
        <f>C38+C28+C21+C15+C10+C6</f>
        <v>2585</v>
      </c>
      <c r="D45" s="6" t="s">
        <v>121</v>
      </c>
      <c r="E45" s="30">
        <f>E38+E28+E21+E15+E10+E6</f>
        <v>1161.3773809523809</v>
      </c>
      <c r="F45" s="31"/>
    </row>
    <row r="46" spans="1:6" ht="24" customHeight="1" x14ac:dyDescent="0.3">
      <c r="A46" s="1"/>
    </row>
    <row r="47" spans="1:6" ht="24" customHeight="1" x14ac:dyDescent="0.3">
      <c r="A47" s="3" t="s">
        <v>46</v>
      </c>
      <c r="B47" s="21" t="s">
        <v>94</v>
      </c>
      <c r="C47" s="21"/>
      <c r="D47" s="21"/>
      <c r="E47" s="21"/>
      <c r="F47" s="34"/>
    </row>
    <row r="48" spans="1:6" ht="33.6" customHeight="1" x14ac:dyDescent="0.3">
      <c r="A48" s="50" t="s">
        <v>115</v>
      </c>
      <c r="B48" s="50" t="s">
        <v>116</v>
      </c>
      <c r="C48" s="50" t="s">
        <v>181</v>
      </c>
      <c r="D48" s="50" t="s">
        <v>117</v>
      </c>
      <c r="E48" s="50" t="s">
        <v>118</v>
      </c>
      <c r="F48" s="50" t="s">
        <v>182</v>
      </c>
    </row>
    <row r="49" spans="1:6" ht="24" customHeight="1" x14ac:dyDescent="0.3">
      <c r="A49" s="51" t="s">
        <v>47</v>
      </c>
      <c r="B49" s="51" t="s">
        <v>95</v>
      </c>
      <c r="C49" s="52">
        <f>SUM(C50:C60)</f>
        <v>153</v>
      </c>
      <c r="D49" s="52"/>
      <c r="E49" s="60">
        <f>SUM(E50:E60)</f>
        <v>65.998809523809527</v>
      </c>
      <c r="F49" s="61"/>
    </row>
    <row r="50" spans="1:6" ht="24" customHeight="1" x14ac:dyDescent="0.3">
      <c r="A50" s="69" t="s">
        <v>48</v>
      </c>
      <c r="B50" s="4" t="s">
        <v>49</v>
      </c>
      <c r="C50" s="25">
        <v>12</v>
      </c>
      <c r="D50" s="25">
        <v>7</v>
      </c>
      <c r="E50" s="35">
        <f>C50/D50</f>
        <v>1.7142857142857142</v>
      </c>
      <c r="F50" s="28"/>
    </row>
    <row r="51" spans="1:6" ht="24" customHeight="1" x14ac:dyDescent="0.3">
      <c r="A51" s="69" t="s">
        <v>153</v>
      </c>
      <c r="B51" s="4" t="s">
        <v>51</v>
      </c>
      <c r="C51" s="25">
        <v>2</v>
      </c>
      <c r="D51" s="25" t="s">
        <v>119</v>
      </c>
      <c r="E51" s="35">
        <v>0</v>
      </c>
      <c r="F51" s="28"/>
    </row>
    <row r="52" spans="1:6" ht="24" customHeight="1" x14ac:dyDescent="0.3">
      <c r="A52" s="69" t="s">
        <v>50</v>
      </c>
      <c r="B52" s="4" t="s">
        <v>53</v>
      </c>
      <c r="C52" s="25">
        <v>13</v>
      </c>
      <c r="D52" s="25">
        <v>0.8</v>
      </c>
      <c r="E52" s="35">
        <f t="shared" ref="E52:E69" si="7">C52/D52</f>
        <v>16.25</v>
      </c>
      <c r="F52" s="28"/>
    </row>
    <row r="53" spans="1:6" ht="24" customHeight="1" x14ac:dyDescent="0.3">
      <c r="A53" s="69" t="s">
        <v>52</v>
      </c>
      <c r="B53" s="4" t="s">
        <v>55</v>
      </c>
      <c r="C53" s="25">
        <v>9</v>
      </c>
      <c r="D53" s="25">
        <v>7</v>
      </c>
      <c r="E53" s="35">
        <f t="shared" si="7"/>
        <v>1.2857142857142858</v>
      </c>
      <c r="F53" s="28"/>
    </row>
    <row r="54" spans="1:6" ht="24" customHeight="1" x14ac:dyDescent="0.3">
      <c r="A54" s="69" t="s">
        <v>54</v>
      </c>
      <c r="B54" s="4" t="s">
        <v>57</v>
      </c>
      <c r="C54" s="25">
        <v>9</v>
      </c>
      <c r="D54" s="25">
        <v>7</v>
      </c>
      <c r="E54" s="35">
        <f t="shared" si="7"/>
        <v>1.2857142857142858</v>
      </c>
      <c r="F54" s="28"/>
    </row>
    <row r="55" spans="1:6" ht="52.8" customHeight="1" x14ac:dyDescent="0.3">
      <c r="A55" s="69" t="s">
        <v>56</v>
      </c>
      <c r="B55" s="7" t="s">
        <v>143</v>
      </c>
      <c r="C55" s="25">
        <v>60</v>
      </c>
      <c r="D55" s="25">
        <v>7</v>
      </c>
      <c r="E55" s="35">
        <f t="shared" si="7"/>
        <v>8.5714285714285712</v>
      </c>
      <c r="F55" s="28"/>
    </row>
    <row r="56" spans="1:6" ht="24" customHeight="1" x14ac:dyDescent="0.3">
      <c r="A56" s="69" t="s">
        <v>58</v>
      </c>
      <c r="B56" s="4" t="s">
        <v>61</v>
      </c>
      <c r="C56" s="25">
        <v>9</v>
      </c>
      <c r="D56" s="25">
        <v>0.8</v>
      </c>
      <c r="E56" s="35">
        <f t="shared" si="7"/>
        <v>11.25</v>
      </c>
      <c r="F56" s="28"/>
    </row>
    <row r="57" spans="1:6" ht="24" customHeight="1" x14ac:dyDescent="0.3">
      <c r="A57" s="69" t="s">
        <v>154</v>
      </c>
      <c r="B57" s="4" t="s">
        <v>61</v>
      </c>
      <c r="C57" s="25">
        <v>20</v>
      </c>
      <c r="D57" s="25">
        <v>0.8</v>
      </c>
      <c r="E57" s="35">
        <f t="shared" si="7"/>
        <v>25</v>
      </c>
      <c r="F57" s="28"/>
    </row>
    <row r="58" spans="1:6" ht="24" customHeight="1" x14ac:dyDescent="0.3">
      <c r="A58" s="69" t="s">
        <v>155</v>
      </c>
      <c r="B58" s="4" t="s">
        <v>62</v>
      </c>
      <c r="C58" s="25">
        <v>4</v>
      </c>
      <c r="D58" s="25">
        <v>15</v>
      </c>
      <c r="E58" s="35">
        <f t="shared" si="7"/>
        <v>0.26666666666666666</v>
      </c>
      <c r="F58" s="28"/>
    </row>
    <row r="59" spans="1:6" ht="24" customHeight="1" x14ac:dyDescent="0.3">
      <c r="A59" s="69" t="s">
        <v>59</v>
      </c>
      <c r="B59" s="4" t="s">
        <v>63</v>
      </c>
      <c r="C59" s="25">
        <v>15</v>
      </c>
      <c r="D59" s="25">
        <v>40</v>
      </c>
      <c r="E59" s="35">
        <f t="shared" si="7"/>
        <v>0.375</v>
      </c>
      <c r="F59" s="28"/>
    </row>
    <row r="60" spans="1:6" ht="24" customHeight="1" x14ac:dyDescent="0.3">
      <c r="A60" s="69" t="s">
        <v>156</v>
      </c>
      <c r="B60" s="4" t="s">
        <v>108</v>
      </c>
      <c r="C60" s="25" t="s">
        <v>22</v>
      </c>
      <c r="D60" s="25" t="s">
        <v>119</v>
      </c>
      <c r="E60" s="35">
        <v>0</v>
      </c>
      <c r="F60" s="28"/>
    </row>
    <row r="61" spans="1:6" ht="24" customHeight="1" x14ac:dyDescent="0.3">
      <c r="A61" s="51" t="s">
        <v>72</v>
      </c>
      <c r="B61" s="51" t="s">
        <v>136</v>
      </c>
      <c r="C61" s="52">
        <f>SUM(C62:C72)</f>
        <v>180</v>
      </c>
      <c r="D61" s="52"/>
      <c r="E61" s="62">
        <f>SUM(E62:E72)</f>
        <v>55.55238095238095</v>
      </c>
      <c r="F61" s="61"/>
    </row>
    <row r="62" spans="1:6" ht="24" customHeight="1" x14ac:dyDescent="0.3">
      <c r="A62" s="69" t="s">
        <v>73</v>
      </c>
      <c r="B62" s="4" t="s">
        <v>64</v>
      </c>
      <c r="C62" s="25">
        <v>15</v>
      </c>
      <c r="D62" s="25">
        <v>7</v>
      </c>
      <c r="E62" s="35">
        <f t="shared" si="7"/>
        <v>2.1428571428571428</v>
      </c>
      <c r="F62" s="28"/>
    </row>
    <row r="63" spans="1:6" ht="24" customHeight="1" x14ac:dyDescent="0.3">
      <c r="A63" s="69" t="s">
        <v>157</v>
      </c>
      <c r="B63" s="4" t="s">
        <v>65</v>
      </c>
      <c r="C63" s="25">
        <v>15</v>
      </c>
      <c r="D63" s="25">
        <v>7</v>
      </c>
      <c r="E63" s="35">
        <f t="shared" si="7"/>
        <v>2.1428571428571428</v>
      </c>
      <c r="F63" s="28"/>
    </row>
    <row r="64" spans="1:6" ht="24" customHeight="1" x14ac:dyDescent="0.3">
      <c r="A64" s="69" t="s">
        <v>158</v>
      </c>
      <c r="B64" s="4" t="s">
        <v>66</v>
      </c>
      <c r="C64" s="25">
        <v>4</v>
      </c>
      <c r="D64" s="25">
        <v>15</v>
      </c>
      <c r="E64" s="35">
        <f t="shared" si="7"/>
        <v>0.26666666666666666</v>
      </c>
      <c r="F64" s="28"/>
    </row>
    <row r="65" spans="1:6" ht="24" customHeight="1" x14ac:dyDescent="0.3">
      <c r="A65" s="69" t="s">
        <v>74</v>
      </c>
      <c r="B65" s="4" t="s">
        <v>67</v>
      </c>
      <c r="C65" s="25">
        <v>6</v>
      </c>
      <c r="D65" s="25" t="s">
        <v>119</v>
      </c>
      <c r="E65" s="35">
        <v>0</v>
      </c>
      <c r="F65" s="28"/>
    </row>
    <row r="66" spans="1:6" ht="24" customHeight="1" x14ac:dyDescent="0.3">
      <c r="A66" s="69" t="s">
        <v>76</v>
      </c>
      <c r="B66" s="4" t="s">
        <v>137</v>
      </c>
      <c r="C66" s="25">
        <v>50</v>
      </c>
      <c r="D66" s="25">
        <v>1</v>
      </c>
      <c r="E66" s="35">
        <f t="shared" si="7"/>
        <v>50</v>
      </c>
      <c r="F66" s="28"/>
    </row>
    <row r="67" spans="1:6" ht="24" customHeight="1" x14ac:dyDescent="0.3">
      <c r="A67" s="69" t="s">
        <v>78</v>
      </c>
      <c r="B67" s="4" t="s">
        <v>138</v>
      </c>
      <c r="C67" s="25">
        <v>15</v>
      </c>
      <c r="D67" s="25" t="s">
        <v>119</v>
      </c>
      <c r="E67" s="35">
        <v>0</v>
      </c>
      <c r="F67" s="28"/>
    </row>
    <row r="68" spans="1:6" ht="24" customHeight="1" x14ac:dyDescent="0.3">
      <c r="A68" s="69" t="s">
        <v>79</v>
      </c>
      <c r="B68" s="4" t="s">
        <v>68</v>
      </c>
      <c r="C68" s="25">
        <v>20</v>
      </c>
      <c r="D68" s="25">
        <v>40</v>
      </c>
      <c r="E68" s="35">
        <f t="shared" si="7"/>
        <v>0.5</v>
      </c>
      <c r="F68" s="28"/>
    </row>
    <row r="69" spans="1:6" ht="24" customHeight="1" x14ac:dyDescent="0.3">
      <c r="A69" s="69" t="s">
        <v>159</v>
      </c>
      <c r="B69" s="4" t="s">
        <v>20</v>
      </c>
      <c r="C69" s="25">
        <v>20</v>
      </c>
      <c r="D69" s="25">
        <v>40</v>
      </c>
      <c r="E69" s="35">
        <f t="shared" si="7"/>
        <v>0.5</v>
      </c>
      <c r="F69" s="28"/>
    </row>
    <row r="70" spans="1:6" ht="24" customHeight="1" x14ac:dyDescent="0.3">
      <c r="A70" s="69" t="s">
        <v>160</v>
      </c>
      <c r="B70" s="4" t="s">
        <v>69</v>
      </c>
      <c r="C70" s="25">
        <v>10</v>
      </c>
      <c r="D70" s="25" t="s">
        <v>119</v>
      </c>
      <c r="E70" s="35">
        <v>0</v>
      </c>
      <c r="F70" s="28"/>
    </row>
    <row r="71" spans="1:6" ht="24" customHeight="1" x14ac:dyDescent="0.3">
      <c r="A71" s="69" t="s">
        <v>161</v>
      </c>
      <c r="B71" s="4" t="s">
        <v>70</v>
      </c>
      <c r="C71" s="25">
        <v>12.5</v>
      </c>
      <c r="D71" s="25" t="s">
        <v>119</v>
      </c>
      <c r="E71" s="35">
        <v>0</v>
      </c>
      <c r="F71" s="28"/>
    </row>
    <row r="72" spans="1:6" ht="24" customHeight="1" x14ac:dyDescent="0.3">
      <c r="A72" s="69" t="s">
        <v>162</v>
      </c>
      <c r="B72" s="4" t="s">
        <v>71</v>
      </c>
      <c r="C72" s="25">
        <v>12.5</v>
      </c>
      <c r="D72" s="25" t="s">
        <v>119</v>
      </c>
      <c r="E72" s="35">
        <v>0</v>
      </c>
      <c r="F72" s="28"/>
    </row>
    <row r="73" spans="1:6" ht="36.6" customHeight="1" x14ac:dyDescent="0.3">
      <c r="A73" s="51" t="s">
        <v>163</v>
      </c>
      <c r="B73" s="63" t="s">
        <v>96</v>
      </c>
      <c r="C73" s="52">
        <f>SUM(C74:C78)</f>
        <v>249</v>
      </c>
      <c r="D73" s="56"/>
      <c r="E73" s="64">
        <f>SUM(E74:E78)</f>
        <v>49.8</v>
      </c>
      <c r="F73" s="58"/>
    </row>
    <row r="74" spans="1:6" ht="24" customHeight="1" x14ac:dyDescent="0.3">
      <c r="A74" s="69" t="s">
        <v>88</v>
      </c>
      <c r="B74" s="8" t="s">
        <v>139</v>
      </c>
      <c r="C74" s="36">
        <v>90</v>
      </c>
      <c r="D74" s="36">
        <v>5</v>
      </c>
      <c r="E74" s="37">
        <f>C74/D74</f>
        <v>18</v>
      </c>
      <c r="F74" s="14"/>
    </row>
    <row r="75" spans="1:6" ht="24" customHeight="1" x14ac:dyDescent="0.3">
      <c r="A75" s="69" t="s">
        <v>89</v>
      </c>
      <c r="B75" s="9" t="s">
        <v>75</v>
      </c>
      <c r="C75" s="36">
        <v>30</v>
      </c>
      <c r="D75" s="36">
        <v>5</v>
      </c>
      <c r="E75" s="37">
        <f t="shared" ref="E75:E78" si="8">C75/D75</f>
        <v>6</v>
      </c>
      <c r="F75" s="14"/>
    </row>
    <row r="76" spans="1:6" ht="24" customHeight="1" x14ac:dyDescent="0.3">
      <c r="A76" s="69" t="s">
        <v>164</v>
      </c>
      <c r="B76" s="9" t="s">
        <v>77</v>
      </c>
      <c r="C76" s="36">
        <v>30</v>
      </c>
      <c r="D76" s="36">
        <v>5</v>
      </c>
      <c r="E76" s="37">
        <f t="shared" si="8"/>
        <v>6</v>
      </c>
      <c r="F76" s="14"/>
    </row>
    <row r="77" spans="1:6" ht="24" customHeight="1" x14ac:dyDescent="0.3">
      <c r="A77" s="69" t="s">
        <v>165</v>
      </c>
      <c r="B77" s="9" t="s">
        <v>29</v>
      </c>
      <c r="C77" s="36">
        <v>30</v>
      </c>
      <c r="D77" s="36">
        <v>5</v>
      </c>
      <c r="E77" s="37">
        <f t="shared" ref="E77" si="9">C77/D77</f>
        <v>6</v>
      </c>
      <c r="F77" s="27"/>
    </row>
    <row r="78" spans="1:6" ht="36" customHeight="1" x14ac:dyDescent="0.3">
      <c r="A78" s="69" t="s">
        <v>166</v>
      </c>
      <c r="B78" s="8" t="s">
        <v>179</v>
      </c>
      <c r="C78" s="36">
        <v>69</v>
      </c>
      <c r="D78" s="36">
        <v>5</v>
      </c>
      <c r="E78" s="37">
        <f t="shared" si="8"/>
        <v>13.8</v>
      </c>
      <c r="F78" s="38"/>
    </row>
    <row r="79" spans="1:6" ht="24" customHeight="1" x14ac:dyDescent="0.3">
      <c r="A79" s="51" t="s">
        <v>90</v>
      </c>
      <c r="B79" s="51" t="s">
        <v>97</v>
      </c>
      <c r="C79" s="52">
        <f>SUM(C80:C81)</f>
        <v>1050</v>
      </c>
      <c r="D79" s="53"/>
      <c r="E79" s="65">
        <f>SUM(E80:E81)</f>
        <v>26.25</v>
      </c>
      <c r="F79" s="59"/>
    </row>
    <row r="80" spans="1:6" ht="24" customHeight="1" x14ac:dyDescent="0.3">
      <c r="A80" s="69" t="s">
        <v>167</v>
      </c>
      <c r="B80" s="4" t="s">
        <v>80</v>
      </c>
      <c r="C80" s="25">
        <v>1000</v>
      </c>
      <c r="D80" s="25">
        <v>40</v>
      </c>
      <c r="E80" s="39">
        <f>C80/D80</f>
        <v>25</v>
      </c>
      <c r="F80" s="11"/>
    </row>
    <row r="81" spans="1:6" ht="24" customHeight="1" x14ac:dyDescent="0.3">
      <c r="A81" s="69" t="s">
        <v>168</v>
      </c>
      <c r="B81" s="4" t="s">
        <v>81</v>
      </c>
      <c r="C81" s="25">
        <v>50</v>
      </c>
      <c r="D81" s="25">
        <v>40</v>
      </c>
      <c r="E81" s="35">
        <f>C81/D81</f>
        <v>1.25</v>
      </c>
      <c r="F81" s="11"/>
    </row>
    <row r="82" spans="1:6" ht="24" customHeight="1" x14ac:dyDescent="0.3">
      <c r="A82" s="51" t="s">
        <v>91</v>
      </c>
      <c r="B82" s="51" t="s">
        <v>140</v>
      </c>
      <c r="C82" s="52">
        <f>SUM(C83:C84)</f>
        <v>110</v>
      </c>
      <c r="D82" s="52"/>
      <c r="E82" s="66">
        <f>SUM(E83:E84)</f>
        <v>2</v>
      </c>
      <c r="F82" s="67"/>
    </row>
    <row r="83" spans="1:6" ht="24" customHeight="1" x14ac:dyDescent="0.3">
      <c r="A83" s="69" t="s">
        <v>92</v>
      </c>
      <c r="B83" s="8" t="s">
        <v>141</v>
      </c>
      <c r="C83" s="40">
        <v>80</v>
      </c>
      <c r="D83" s="40">
        <v>40</v>
      </c>
      <c r="E83" s="35">
        <f>C83/D83</f>
        <v>2</v>
      </c>
      <c r="F83" s="38"/>
    </row>
    <row r="84" spans="1:6" ht="24" customHeight="1" x14ac:dyDescent="0.3">
      <c r="A84" s="69" t="s">
        <v>93</v>
      </c>
      <c r="B84" s="8" t="s">
        <v>142</v>
      </c>
      <c r="C84" s="40">
        <v>30</v>
      </c>
      <c r="D84" s="25" t="s">
        <v>119</v>
      </c>
      <c r="E84" s="35">
        <v>0</v>
      </c>
      <c r="F84" s="38"/>
    </row>
    <row r="85" spans="1:6" ht="24" customHeight="1" x14ac:dyDescent="0.3">
      <c r="A85" s="51" t="s">
        <v>169</v>
      </c>
      <c r="B85" s="51" t="s">
        <v>98</v>
      </c>
      <c r="C85" s="52">
        <f>SUM(C86:C91)</f>
        <v>155</v>
      </c>
      <c r="D85" s="52"/>
      <c r="E85" s="62">
        <f>SUM(E86:E91)</f>
        <v>3.125</v>
      </c>
      <c r="F85" s="61"/>
    </row>
    <row r="86" spans="1:6" ht="24" customHeight="1" x14ac:dyDescent="0.3">
      <c r="A86" s="69" t="s">
        <v>170</v>
      </c>
      <c r="B86" s="4" t="s">
        <v>82</v>
      </c>
      <c r="C86" s="25">
        <v>30</v>
      </c>
      <c r="D86" s="25" t="s">
        <v>119</v>
      </c>
      <c r="E86" s="39">
        <v>0</v>
      </c>
      <c r="F86" s="14"/>
    </row>
    <row r="87" spans="1:6" ht="24" customHeight="1" x14ac:dyDescent="0.3">
      <c r="A87" s="69" t="s">
        <v>171</v>
      </c>
      <c r="B87" s="4" t="s">
        <v>83</v>
      </c>
      <c r="C87" s="25">
        <v>30</v>
      </c>
      <c r="D87" s="25" t="s">
        <v>119</v>
      </c>
      <c r="E87" s="39">
        <v>0</v>
      </c>
      <c r="F87" s="14"/>
    </row>
    <row r="88" spans="1:6" ht="24" customHeight="1" x14ac:dyDescent="0.3">
      <c r="A88" s="69" t="s">
        <v>172</v>
      </c>
      <c r="B88" s="4" t="s">
        <v>84</v>
      </c>
      <c r="C88" s="25">
        <v>30</v>
      </c>
      <c r="D88" s="25" t="s">
        <v>119</v>
      </c>
      <c r="E88" s="39">
        <v>0</v>
      </c>
      <c r="F88" s="14"/>
    </row>
    <row r="89" spans="1:6" ht="24" customHeight="1" x14ac:dyDescent="0.3">
      <c r="A89" s="69" t="s">
        <v>173</v>
      </c>
      <c r="B89" s="4" t="s">
        <v>85</v>
      </c>
      <c r="C89" s="25">
        <v>10</v>
      </c>
      <c r="D89" s="25" t="s">
        <v>119</v>
      </c>
      <c r="E89" s="39">
        <v>0</v>
      </c>
      <c r="F89" s="14"/>
    </row>
    <row r="90" spans="1:6" ht="24" customHeight="1" x14ac:dyDescent="0.3">
      <c r="A90" s="69" t="s">
        <v>174</v>
      </c>
      <c r="B90" s="4" t="s">
        <v>86</v>
      </c>
      <c r="C90" s="25">
        <v>10</v>
      </c>
      <c r="D90" s="25">
        <v>5</v>
      </c>
      <c r="E90" s="39">
        <f>C90/D90</f>
        <v>2</v>
      </c>
      <c r="F90" s="27"/>
    </row>
    <row r="91" spans="1:6" ht="24" customHeight="1" x14ac:dyDescent="0.3">
      <c r="A91" s="69" t="s">
        <v>175</v>
      </c>
      <c r="B91" s="4" t="s">
        <v>87</v>
      </c>
      <c r="C91" s="39">
        <v>45</v>
      </c>
      <c r="D91" s="25">
        <v>40</v>
      </c>
      <c r="E91" s="39">
        <f>C91/D91</f>
        <v>1.125</v>
      </c>
      <c r="F91" s="27"/>
    </row>
    <row r="92" spans="1:6" ht="24" customHeight="1" x14ac:dyDescent="0.3">
      <c r="A92" s="16" t="s">
        <v>111</v>
      </c>
      <c r="B92" s="17"/>
      <c r="C92" s="15">
        <f>C85+C82+C79+C73+C49+C61</f>
        <v>1897</v>
      </c>
      <c r="D92" s="5" t="s">
        <v>122</v>
      </c>
      <c r="E92" s="41">
        <f>E85+E82+E79+E73+E49</f>
        <v>147.17380952380952</v>
      </c>
      <c r="F92" s="42"/>
    </row>
    <row r="93" spans="1:6" ht="24" customHeight="1" x14ac:dyDescent="0.3"/>
    <row r="94" spans="1:6" ht="38.4" customHeight="1" x14ac:dyDescent="0.3">
      <c r="A94" s="18" t="s">
        <v>112</v>
      </c>
      <c r="B94" s="19"/>
      <c r="C94" s="43">
        <f>C92+C45</f>
        <v>4482</v>
      </c>
      <c r="D94" s="5" t="s">
        <v>148</v>
      </c>
      <c r="E94" s="45">
        <f>E92+E45</f>
        <v>1308.5511904761904</v>
      </c>
      <c r="F94" s="46"/>
    </row>
    <row r="95" spans="1:6" ht="24" customHeight="1" x14ac:dyDescent="0.3"/>
    <row r="96" spans="1:6" ht="36.6" customHeight="1" x14ac:dyDescent="0.3">
      <c r="A96" s="18" t="s">
        <v>113</v>
      </c>
      <c r="B96" s="19"/>
      <c r="C96" s="43">
        <v>1345</v>
      </c>
      <c r="D96" s="22" t="s">
        <v>180</v>
      </c>
      <c r="E96" s="22"/>
      <c r="F96" s="47"/>
    </row>
    <row r="97" spans="1:6" ht="24" customHeight="1" x14ac:dyDescent="0.3">
      <c r="D97" s="22"/>
      <c r="E97" s="22"/>
      <c r="F97" s="12"/>
    </row>
    <row r="98" spans="1:6" ht="24" customHeight="1" x14ac:dyDescent="0.3">
      <c r="A98" s="20" t="s">
        <v>114</v>
      </c>
      <c r="B98" s="20"/>
      <c r="C98" s="52">
        <f>C96+C94</f>
        <v>5827</v>
      </c>
      <c r="D98" s="22"/>
      <c r="E98" s="22"/>
      <c r="F98" s="68"/>
    </row>
    <row r="99" spans="1:6" ht="24" customHeight="1" x14ac:dyDescent="0.3"/>
  </sheetData>
  <mergeCells count="8">
    <mergeCell ref="A2:F3"/>
    <mergeCell ref="A94:B94"/>
    <mergeCell ref="A96:B96"/>
    <mergeCell ref="A98:B98"/>
    <mergeCell ref="B47:E47"/>
    <mergeCell ref="D96:E98"/>
    <mergeCell ref="A45:B45"/>
    <mergeCell ref="A92:B92"/>
  </mergeCells>
  <phoneticPr fontId="2" type="noConversion"/>
  <pageMargins left="0.7" right="0.7" top="0.75" bottom="0.75" header="0.3" footer="0.3"/>
  <pageSetup scale="77" fitToWidth="0" orientation="portrait" horizontalDpi="1200" verticalDpi="1200" r:id="rId1"/>
  <ignoredErrors>
    <ignoredError sqref="C79" formulaRange="1"/>
    <ignoredError sqref="E28 E61 E82 E79 E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Ubilla</dc:creator>
  <cp:lastModifiedBy>Paulina Ortiz Albornoz</cp:lastModifiedBy>
  <cp:lastPrinted>2021-04-12T14:57:43Z</cp:lastPrinted>
  <dcterms:created xsi:type="dcterms:W3CDTF">2021-04-06T07:33:20Z</dcterms:created>
  <dcterms:modified xsi:type="dcterms:W3CDTF">2021-07-03T03:18:18Z</dcterms:modified>
</cp:coreProperties>
</file>